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10350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Sheet1!$A$2:$P$28</definedName>
  </definedNames>
  <calcPr calcId="144525"/>
</workbook>
</file>

<file path=xl/calcChain.xml><?xml version="1.0" encoding="utf-8"?>
<calcChain xmlns="http://schemas.openxmlformats.org/spreadsheetml/2006/main">
  <c r="J29" i="2"/>
  <c r="I29"/>
  <c r="H29"/>
  <c r="G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F7"/>
  <c r="F6"/>
  <c r="F5"/>
  <c r="F4"/>
  <c r="F3"/>
  <c r="I31" i="1"/>
  <c r="I30"/>
  <c r="P28"/>
  <c r="O28"/>
  <c r="N28"/>
  <c r="M28"/>
  <c r="L28"/>
  <c r="K28"/>
  <c r="P27"/>
  <c r="O27"/>
  <c r="N27"/>
  <c r="M27"/>
  <c r="L27"/>
  <c r="K27"/>
  <c r="P26"/>
  <c r="O26"/>
  <c r="N26"/>
  <c r="M26"/>
  <c r="L26"/>
  <c r="K26"/>
  <c r="P25"/>
  <c r="O25"/>
  <c r="N25"/>
  <c r="M25"/>
  <c r="L25"/>
  <c r="K25"/>
  <c r="P24"/>
  <c r="O24"/>
  <c r="N24"/>
  <c r="M24"/>
  <c r="L24"/>
  <c r="K24"/>
  <c r="P23"/>
  <c r="O23"/>
  <c r="N23"/>
  <c r="M23"/>
  <c r="L23"/>
  <c r="K23"/>
  <c r="P22"/>
  <c r="O22"/>
  <c r="N22"/>
  <c r="M22"/>
  <c r="L22"/>
  <c r="K22"/>
  <c r="P21"/>
  <c r="O21"/>
  <c r="N21"/>
  <c r="M21"/>
  <c r="L21"/>
  <c r="K21"/>
  <c r="P20"/>
  <c r="O20"/>
  <c r="N20"/>
  <c r="M20"/>
  <c r="L20"/>
  <c r="K20"/>
  <c r="P19"/>
  <c r="O19"/>
  <c r="N19"/>
  <c r="M19"/>
  <c r="L19"/>
  <c r="K19"/>
  <c r="P18"/>
  <c r="O18"/>
  <c r="N18"/>
  <c r="M18"/>
  <c r="L18"/>
  <c r="K18"/>
  <c r="P17"/>
  <c r="O17"/>
  <c r="N17"/>
  <c r="M17"/>
  <c r="L17"/>
  <c r="K17"/>
  <c r="P16"/>
  <c r="O16"/>
  <c r="N16"/>
  <c r="M16"/>
  <c r="L16"/>
  <c r="K16"/>
  <c r="P15"/>
  <c r="O15"/>
  <c r="N15"/>
  <c r="M15"/>
  <c r="L15"/>
  <c r="K15"/>
  <c r="P14"/>
  <c r="O14"/>
  <c r="N14"/>
  <c r="M14"/>
  <c r="L14"/>
  <c r="K14"/>
  <c r="P13"/>
  <c r="O13"/>
  <c r="N13"/>
  <c r="M13"/>
  <c r="L13"/>
  <c r="K13"/>
  <c r="P12"/>
  <c r="O12"/>
  <c r="N12"/>
  <c r="M12"/>
  <c r="L12"/>
  <c r="K12"/>
  <c r="P11"/>
  <c r="O11"/>
  <c r="N11"/>
  <c r="M11"/>
  <c r="L11"/>
  <c r="K11"/>
  <c r="P10"/>
  <c r="O10"/>
  <c r="N10"/>
  <c r="M10"/>
  <c r="L10"/>
  <c r="K10"/>
  <c r="P9"/>
  <c r="O9"/>
  <c r="N9"/>
  <c r="M9"/>
  <c r="L9"/>
  <c r="K9"/>
  <c r="P8"/>
  <c r="O8"/>
  <c r="N8"/>
  <c r="L8"/>
  <c r="P7"/>
  <c r="O7"/>
  <c r="N7"/>
  <c r="L7"/>
  <c r="P6"/>
  <c r="O6"/>
  <c r="N6"/>
  <c r="L6"/>
  <c r="P5"/>
  <c r="O5"/>
  <c r="N5"/>
  <c r="L5"/>
  <c r="P4"/>
  <c r="O4"/>
  <c r="N4"/>
  <c r="L4"/>
  <c r="P3"/>
  <c r="O3"/>
  <c r="N3"/>
  <c r="L3"/>
</calcChain>
</file>

<file path=xl/sharedStrings.xml><?xml version="1.0" encoding="utf-8"?>
<sst xmlns="http://schemas.openxmlformats.org/spreadsheetml/2006/main" count="179" uniqueCount="86">
  <si>
    <t>2018（下）经济管理学院学工管理体系及辅导员带班情况安排9-5</t>
  </si>
  <si>
    <t>序号</t>
  </si>
  <si>
    <t>辅导员</t>
  </si>
  <si>
    <t>专业一</t>
  </si>
  <si>
    <t>人数</t>
  </si>
  <si>
    <t>专业二</t>
  </si>
  <si>
    <t>专业三</t>
  </si>
  <si>
    <t>总人数</t>
  </si>
  <si>
    <t>备注</t>
  </si>
  <si>
    <t>励志比例</t>
  </si>
  <si>
    <t>助学金比例</t>
  </si>
  <si>
    <t>励志</t>
  </si>
  <si>
    <t>一等</t>
  </si>
  <si>
    <t>二等</t>
  </si>
  <si>
    <t>三等</t>
  </si>
  <si>
    <t>张峻铭</t>
  </si>
  <si>
    <t>18会计专科</t>
  </si>
  <si>
    <t>18国际贸易</t>
  </si>
  <si>
    <t>新生</t>
  </si>
  <si>
    <t>蔡莉</t>
  </si>
  <si>
    <t>18会计学（注册会计方向）</t>
  </si>
  <si>
    <t>杨青</t>
  </si>
  <si>
    <t>18人力资源190</t>
  </si>
  <si>
    <t>18市场营销63</t>
  </si>
  <si>
    <t>胡欣</t>
  </si>
  <si>
    <t>18会计学（税务师）29</t>
  </si>
  <si>
    <t>18会计学（财务方向）218</t>
  </si>
  <si>
    <t>胡威</t>
  </si>
  <si>
    <t>18会计学（财务会计）</t>
  </si>
  <si>
    <t>康丽</t>
  </si>
  <si>
    <t>18工商管理</t>
  </si>
  <si>
    <t>李晓飞</t>
  </si>
  <si>
    <t>17人力5班</t>
  </si>
  <si>
    <t>17会计1-7班</t>
  </si>
  <si>
    <t>刘珊珊</t>
  </si>
  <si>
    <t>15会计学20-26班</t>
  </si>
  <si>
    <t>冯梅</t>
  </si>
  <si>
    <t>16会计学10-18班</t>
  </si>
  <si>
    <t>张燕玲</t>
  </si>
  <si>
    <t>16工商管理1-8班</t>
  </si>
  <si>
    <t>王莉</t>
  </si>
  <si>
    <t>16会计学19-27</t>
  </si>
  <si>
    <t>杨翼飞</t>
  </si>
  <si>
    <t>17级会计学4-8班</t>
  </si>
  <si>
    <t>丘婕</t>
  </si>
  <si>
    <t>17级会计学1-3班</t>
  </si>
  <si>
    <t>成丽</t>
  </si>
  <si>
    <t>17市场营销1-3</t>
  </si>
  <si>
    <t>17国贸1-5</t>
  </si>
  <si>
    <t>17人资3-4</t>
  </si>
  <si>
    <t>陈玲</t>
  </si>
  <si>
    <t>16人力资1-5班</t>
  </si>
  <si>
    <t>16国易1-4班</t>
  </si>
  <si>
    <t>唐继龙</t>
  </si>
  <si>
    <t>15级会计学4-11</t>
  </si>
  <si>
    <t>范则言</t>
  </si>
  <si>
    <t>16会计专1-8班</t>
  </si>
  <si>
    <t>周政霖</t>
  </si>
  <si>
    <t>15会计学12-19</t>
  </si>
  <si>
    <t>刘玲</t>
  </si>
  <si>
    <t>16会计专9-10班</t>
  </si>
  <si>
    <t>16会计学28-33</t>
  </si>
  <si>
    <t>周德顺</t>
  </si>
  <si>
    <t>17会计学17-24班</t>
  </si>
  <si>
    <t>袁小琴</t>
  </si>
  <si>
    <t>16会计学1-9班</t>
  </si>
  <si>
    <t>陈虹旭</t>
  </si>
  <si>
    <t>15国贸</t>
  </si>
  <si>
    <t>15人力资源</t>
  </si>
  <si>
    <t>108</t>
  </si>
  <si>
    <t>15资产评估</t>
  </si>
  <si>
    <t>龚宇梦</t>
  </si>
  <si>
    <t>17工商1-7</t>
  </si>
  <si>
    <t>17人力1-2</t>
  </si>
  <si>
    <t>刘秋桃</t>
  </si>
  <si>
    <t>15工商1-5班</t>
  </si>
  <si>
    <t>15会计学1-3班</t>
  </si>
  <si>
    <t>韩君</t>
  </si>
  <si>
    <t>17会计学9-16班</t>
  </si>
  <si>
    <t>陈楚乔</t>
  </si>
  <si>
    <t>15/16市场1-2班</t>
  </si>
  <si>
    <t>81/77</t>
  </si>
  <si>
    <t>16工商9、10</t>
  </si>
  <si>
    <t>16资估1</t>
  </si>
  <si>
    <t>老生</t>
  </si>
  <si>
    <t>2018年经济管理学院资助金名额分配表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</si>
</sst>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K30" sqref="K30"/>
    </sheetView>
  </sheetViews>
  <sheetFormatPr defaultColWidth="9" defaultRowHeight="13.5"/>
  <cols>
    <col min="1" max="1" width="4.875" style="9" customWidth="1"/>
    <col min="2" max="2" width="7.25" style="9" customWidth="1"/>
    <col min="3" max="3" width="20.375" style="9" customWidth="1"/>
    <col min="4" max="4" width="4.875" style="9" customWidth="1"/>
    <col min="5" max="5" width="24.125" style="9" customWidth="1"/>
    <col min="6" max="6" width="4.875" style="9" customWidth="1"/>
    <col min="7" max="7" width="11.125" style="9" customWidth="1"/>
    <col min="8" max="8" width="4.875" style="9" customWidth="1"/>
    <col min="9" max="9" width="5.875" style="9" customWidth="1"/>
    <col min="10" max="10" width="18.625" style="10" customWidth="1"/>
    <col min="11" max="11" width="11" style="10" customWidth="1"/>
    <col min="12" max="16" width="11.125" style="9"/>
    <col min="17" max="16384" width="9" style="9"/>
  </cols>
  <sheetData>
    <row r="1" spans="1:25" ht="22.5">
      <c r="A1" s="47" t="s">
        <v>0</v>
      </c>
      <c r="B1" s="47"/>
      <c r="C1" s="48"/>
      <c r="D1" s="47"/>
      <c r="E1" s="48"/>
      <c r="F1" s="47"/>
      <c r="G1" s="48"/>
      <c r="H1" s="47"/>
      <c r="I1" s="47"/>
      <c r="J1" s="49"/>
      <c r="K1" s="27"/>
      <c r="M1" s="9">
        <v>192</v>
      </c>
      <c r="N1" s="9">
        <v>351</v>
      </c>
      <c r="O1" s="9">
        <v>882</v>
      </c>
      <c r="P1" s="9">
        <v>528</v>
      </c>
    </row>
    <row r="2" spans="1:25" s="28" customFormat="1" ht="12">
      <c r="A2" s="11" t="s">
        <v>1</v>
      </c>
      <c r="B2" s="12" t="s">
        <v>2</v>
      </c>
      <c r="C2" s="4" t="s">
        <v>3</v>
      </c>
      <c r="D2" s="3" t="s">
        <v>4</v>
      </c>
      <c r="E2" s="4" t="s">
        <v>5</v>
      </c>
      <c r="F2" s="3" t="s">
        <v>4</v>
      </c>
      <c r="G2" s="4" t="s">
        <v>6</v>
      </c>
      <c r="H2" s="3" t="s">
        <v>4</v>
      </c>
      <c r="I2" s="4" t="s">
        <v>7</v>
      </c>
      <c r="J2" s="4" t="s">
        <v>8</v>
      </c>
      <c r="K2" s="3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P2" s="28" t="s">
        <v>14</v>
      </c>
    </row>
    <row r="3" spans="1:25" s="28" customFormat="1" ht="12">
      <c r="A3" s="14">
        <v>2</v>
      </c>
      <c r="B3" s="15" t="s">
        <v>15</v>
      </c>
      <c r="C3" s="30" t="s">
        <v>16</v>
      </c>
      <c r="D3" s="14">
        <v>211</v>
      </c>
      <c r="E3" s="30" t="s">
        <v>17</v>
      </c>
      <c r="F3" s="14">
        <v>116</v>
      </c>
      <c r="G3" s="31"/>
      <c r="H3" s="14"/>
      <c r="I3" s="16">
        <v>328</v>
      </c>
      <c r="J3" s="17" t="s">
        <v>18</v>
      </c>
      <c r="K3" s="39"/>
      <c r="L3" s="29">
        <f>I3/6754</f>
        <v>4.8563814036126703E-2</v>
      </c>
      <c r="M3" s="29"/>
      <c r="N3" s="29">
        <f>351*L3</f>
        <v>17.045898726680502</v>
      </c>
      <c r="O3" s="29">
        <f>882*L3</f>
        <v>42.833283979863801</v>
      </c>
      <c r="P3" s="29">
        <f>528*L3</f>
        <v>25.641693811074902</v>
      </c>
      <c r="Q3" s="29"/>
      <c r="R3" s="29"/>
      <c r="S3" s="29"/>
      <c r="T3" s="29"/>
      <c r="U3" s="29"/>
      <c r="V3" s="29"/>
      <c r="W3" s="29"/>
      <c r="X3" s="29"/>
      <c r="Y3" s="29"/>
    </row>
    <row r="4" spans="1:25" s="29" customFormat="1" ht="12">
      <c r="A4" s="11">
        <v>8</v>
      </c>
      <c r="B4" s="19" t="s">
        <v>19</v>
      </c>
      <c r="C4" s="32" t="s">
        <v>20</v>
      </c>
      <c r="D4" s="11">
        <v>313</v>
      </c>
      <c r="E4" s="20"/>
      <c r="F4" s="11"/>
      <c r="G4" s="20"/>
      <c r="H4" s="11"/>
      <c r="I4" s="14">
        <v>313</v>
      </c>
      <c r="J4" s="17" t="s">
        <v>18</v>
      </c>
      <c r="K4" s="40"/>
      <c r="L4" s="29">
        <f t="shared" ref="L4:L28" si="0">I4/6754</f>
        <v>4.6342907906425798E-2</v>
      </c>
      <c r="M4" s="41"/>
      <c r="N4" s="29">
        <f t="shared" ref="N4:N28" si="1">351*L4</f>
        <v>16.2663606751555</v>
      </c>
      <c r="O4" s="29">
        <f t="shared" ref="O4:O28" si="2">882*L4</f>
        <v>40.874444773467602</v>
      </c>
      <c r="P4" s="29">
        <f t="shared" ref="P4:P28" si="3">528*L4</f>
        <v>24.469055374592799</v>
      </c>
      <c r="Q4" s="41"/>
      <c r="R4" s="41"/>
      <c r="S4" s="41"/>
      <c r="T4" s="41"/>
      <c r="U4" s="41"/>
      <c r="V4" s="41"/>
      <c r="W4" s="41"/>
      <c r="X4" s="41"/>
      <c r="Y4" s="41"/>
    </row>
    <row r="5" spans="1:25" s="28" customFormat="1" ht="12">
      <c r="A5" s="11">
        <v>9</v>
      </c>
      <c r="B5" s="11" t="s">
        <v>21</v>
      </c>
      <c r="C5" s="32" t="s">
        <v>22</v>
      </c>
      <c r="D5" s="33">
        <v>187</v>
      </c>
      <c r="E5" s="32" t="s">
        <v>23</v>
      </c>
      <c r="F5" s="11">
        <v>63</v>
      </c>
      <c r="G5" s="20"/>
      <c r="H5" s="11"/>
      <c r="I5" s="16">
        <v>252</v>
      </c>
      <c r="J5" s="17" t="s">
        <v>18</v>
      </c>
      <c r="K5" s="39"/>
      <c r="L5" s="29">
        <f t="shared" si="0"/>
        <v>3.7311222978975399E-2</v>
      </c>
      <c r="N5" s="29">
        <f t="shared" si="1"/>
        <v>13.096239265620399</v>
      </c>
      <c r="O5" s="29">
        <f t="shared" si="2"/>
        <v>32.9084986674563</v>
      </c>
      <c r="P5" s="29">
        <f t="shared" si="3"/>
        <v>19.700325732899</v>
      </c>
    </row>
    <row r="6" spans="1:25" s="28" customFormat="1" ht="12">
      <c r="A6" s="11">
        <v>10</v>
      </c>
      <c r="B6" s="20" t="s">
        <v>24</v>
      </c>
      <c r="C6" s="32" t="s">
        <v>25</v>
      </c>
      <c r="D6" s="20">
        <v>29</v>
      </c>
      <c r="E6" s="32" t="s">
        <v>26</v>
      </c>
      <c r="F6" s="20">
        <v>218</v>
      </c>
      <c r="G6" s="20"/>
      <c r="H6" s="20"/>
      <c r="I6" s="16">
        <v>265</v>
      </c>
      <c r="J6" s="17" t="s">
        <v>18</v>
      </c>
      <c r="K6" s="39"/>
      <c r="L6" s="29">
        <f t="shared" si="0"/>
        <v>3.92360082913829E-2</v>
      </c>
      <c r="N6" s="29">
        <f t="shared" si="1"/>
        <v>13.771838910275401</v>
      </c>
      <c r="O6" s="29">
        <f t="shared" si="2"/>
        <v>34.606159312999701</v>
      </c>
      <c r="P6" s="29">
        <f t="shared" si="3"/>
        <v>20.7166123778502</v>
      </c>
    </row>
    <row r="7" spans="1:25" s="28" customFormat="1" ht="12">
      <c r="A7" s="11">
        <v>17</v>
      </c>
      <c r="B7" s="11" t="s">
        <v>27</v>
      </c>
      <c r="C7" s="20" t="s">
        <v>28</v>
      </c>
      <c r="D7" s="11">
        <v>176</v>
      </c>
      <c r="E7" s="20"/>
      <c r="F7" s="11"/>
      <c r="G7" s="20"/>
      <c r="H7" s="11"/>
      <c r="I7" s="14">
        <v>177</v>
      </c>
      <c r="J7" s="17" t="s">
        <v>18</v>
      </c>
      <c r="K7" s="39"/>
      <c r="L7" s="29">
        <f t="shared" si="0"/>
        <v>2.62066923304708E-2</v>
      </c>
      <c r="N7" s="29">
        <f t="shared" si="1"/>
        <v>9.1985490079952594</v>
      </c>
      <c r="O7" s="29">
        <f t="shared" si="2"/>
        <v>23.114302635475301</v>
      </c>
      <c r="P7" s="29">
        <f t="shared" si="3"/>
        <v>13.8371335504886</v>
      </c>
    </row>
    <row r="8" spans="1:25" s="28" customFormat="1" ht="12">
      <c r="A8" s="11">
        <v>19</v>
      </c>
      <c r="B8" s="11" t="s">
        <v>29</v>
      </c>
      <c r="C8" s="32" t="s">
        <v>30</v>
      </c>
      <c r="D8" s="33">
        <v>245</v>
      </c>
      <c r="E8" s="20"/>
      <c r="F8" s="11"/>
      <c r="G8" s="20"/>
      <c r="H8" s="11"/>
      <c r="I8" s="16">
        <v>241</v>
      </c>
      <c r="J8" s="17" t="s">
        <v>18</v>
      </c>
      <c r="K8" s="39"/>
      <c r="L8" s="29">
        <f t="shared" si="0"/>
        <v>3.5682558483861399E-2</v>
      </c>
      <c r="N8" s="29">
        <f t="shared" si="1"/>
        <v>12.5245780278354</v>
      </c>
      <c r="O8" s="29">
        <f t="shared" si="2"/>
        <v>31.4720165827658</v>
      </c>
      <c r="P8" s="29">
        <f t="shared" si="3"/>
        <v>18.8403908794788</v>
      </c>
    </row>
    <row r="9" spans="1:25" s="28" customFormat="1" ht="12">
      <c r="A9" s="11">
        <v>1</v>
      </c>
      <c r="B9" s="12" t="s">
        <v>31</v>
      </c>
      <c r="C9" s="20" t="s">
        <v>32</v>
      </c>
      <c r="D9" s="11">
        <v>27</v>
      </c>
      <c r="E9" s="20" t="s">
        <v>33</v>
      </c>
      <c r="F9" s="11">
        <v>245</v>
      </c>
      <c r="G9" s="20"/>
      <c r="H9" s="11"/>
      <c r="I9" s="15">
        <v>274</v>
      </c>
      <c r="J9" s="21"/>
      <c r="K9" s="42">
        <f>I9/5178</f>
        <v>5.2916183854770198E-2</v>
      </c>
      <c r="L9" s="29">
        <f t="shared" si="0"/>
        <v>4.0568551969203399E-2</v>
      </c>
      <c r="M9" s="43">
        <f>192*K9</f>
        <v>10.159907300115901</v>
      </c>
      <c r="N9" s="29">
        <f t="shared" si="1"/>
        <v>14.2395617411904</v>
      </c>
      <c r="O9" s="29">
        <f t="shared" si="2"/>
        <v>35.781462836837399</v>
      </c>
      <c r="P9" s="29">
        <f t="shared" si="3"/>
        <v>21.420195439739398</v>
      </c>
    </row>
    <row r="10" spans="1:25" s="28" customFormat="1">
      <c r="A10" s="11">
        <v>3</v>
      </c>
      <c r="B10" s="11" t="s">
        <v>34</v>
      </c>
      <c r="C10" s="20" t="s">
        <v>35</v>
      </c>
      <c r="D10" s="11">
        <v>231</v>
      </c>
      <c r="E10" s="20"/>
      <c r="F10" s="11"/>
      <c r="G10" s="20"/>
      <c r="H10" s="11"/>
      <c r="I10" s="15">
        <v>230</v>
      </c>
      <c r="J10" s="21"/>
      <c r="K10" s="42">
        <f t="shared" ref="K10:K28" si="4">I10/5178</f>
        <v>4.4418694476631902E-2</v>
      </c>
      <c r="L10" s="29">
        <f t="shared" si="0"/>
        <v>3.4053893988747398E-2</v>
      </c>
      <c r="M10" s="43">
        <f t="shared" ref="M10:M28" si="5">192*K10</f>
        <v>8.5283893395133195</v>
      </c>
      <c r="N10" s="29">
        <f t="shared" si="1"/>
        <v>11.952916790050301</v>
      </c>
      <c r="O10" s="29">
        <f t="shared" si="2"/>
        <v>30.035534498075201</v>
      </c>
      <c r="P10" s="29">
        <f t="shared" si="3"/>
        <v>17.980456026058601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28" customFormat="1" ht="12">
      <c r="A11" s="11">
        <v>4</v>
      </c>
      <c r="B11" s="11" t="s">
        <v>36</v>
      </c>
      <c r="C11" s="20" t="s">
        <v>37</v>
      </c>
      <c r="D11" s="11">
        <v>292</v>
      </c>
      <c r="E11" s="20"/>
      <c r="F11" s="11"/>
      <c r="G11" s="20"/>
      <c r="H11" s="11"/>
      <c r="I11" s="14">
        <v>292</v>
      </c>
      <c r="J11" s="21"/>
      <c r="K11" s="42">
        <f t="shared" si="4"/>
        <v>5.6392429509463098E-2</v>
      </c>
      <c r="L11" s="29">
        <f t="shared" si="0"/>
        <v>4.3233639324844503E-2</v>
      </c>
      <c r="M11" s="43">
        <f t="shared" si="5"/>
        <v>10.8273464658169</v>
      </c>
      <c r="N11" s="29">
        <f t="shared" si="1"/>
        <v>15.1750074030204</v>
      </c>
      <c r="O11" s="29">
        <f t="shared" si="2"/>
        <v>38.132069884512902</v>
      </c>
      <c r="P11" s="29">
        <f t="shared" si="3"/>
        <v>22.827361563517901</v>
      </c>
    </row>
    <row r="12" spans="1:25" s="28" customFormat="1" ht="12">
      <c r="A12" s="11">
        <v>5</v>
      </c>
      <c r="B12" s="12" t="s">
        <v>38</v>
      </c>
      <c r="C12" s="34" t="s">
        <v>39</v>
      </c>
      <c r="D12" s="12">
        <v>265</v>
      </c>
      <c r="E12" s="20"/>
      <c r="F12" s="11"/>
      <c r="G12" s="20"/>
      <c r="H12" s="11"/>
      <c r="I12" s="15">
        <v>265</v>
      </c>
      <c r="J12" s="21"/>
      <c r="K12" s="42">
        <f t="shared" si="4"/>
        <v>5.1178061027423699E-2</v>
      </c>
      <c r="L12" s="29">
        <f t="shared" si="0"/>
        <v>3.92360082913829E-2</v>
      </c>
      <c r="M12" s="43">
        <f t="shared" si="5"/>
        <v>9.8261877172653502</v>
      </c>
      <c r="N12" s="29">
        <f t="shared" si="1"/>
        <v>13.771838910275401</v>
      </c>
      <c r="O12" s="29">
        <f t="shared" si="2"/>
        <v>34.606159312999701</v>
      </c>
      <c r="P12" s="29">
        <f t="shared" si="3"/>
        <v>20.7166123778502</v>
      </c>
    </row>
    <row r="13" spans="1:25" s="28" customFormat="1" ht="12">
      <c r="A13" s="11">
        <v>6</v>
      </c>
      <c r="B13" s="19" t="s">
        <v>40</v>
      </c>
      <c r="C13" s="34" t="s">
        <v>41</v>
      </c>
      <c r="D13" s="11">
        <v>294</v>
      </c>
      <c r="E13" s="20"/>
      <c r="F13" s="11"/>
      <c r="G13" s="20"/>
      <c r="H13" s="11"/>
      <c r="I13" s="11">
        <v>294</v>
      </c>
      <c r="J13" s="21"/>
      <c r="K13" s="42">
        <f t="shared" si="4"/>
        <v>5.6778679026651201E-2</v>
      </c>
      <c r="L13" s="29">
        <f t="shared" si="0"/>
        <v>4.3529760142138003E-2</v>
      </c>
      <c r="M13" s="43">
        <f t="shared" si="5"/>
        <v>10.901506373117</v>
      </c>
      <c r="N13" s="29">
        <f t="shared" si="1"/>
        <v>15.2789458098904</v>
      </c>
      <c r="O13" s="29">
        <f t="shared" si="2"/>
        <v>38.3932484453657</v>
      </c>
      <c r="P13" s="29">
        <f t="shared" si="3"/>
        <v>22.983713355048899</v>
      </c>
    </row>
    <row r="14" spans="1:25" s="29" customFormat="1" ht="12">
      <c r="A14" s="14"/>
      <c r="B14" s="23" t="s">
        <v>42</v>
      </c>
      <c r="C14" s="35" t="s">
        <v>43</v>
      </c>
      <c r="D14" s="14">
        <v>174</v>
      </c>
      <c r="E14" s="31"/>
      <c r="F14" s="14"/>
      <c r="G14" s="31"/>
      <c r="H14" s="14"/>
      <c r="I14" s="14">
        <v>174</v>
      </c>
      <c r="J14" s="17"/>
      <c r="K14" s="42">
        <f t="shared" si="4"/>
        <v>3.3603707995365002E-2</v>
      </c>
      <c r="L14" s="29">
        <f t="shared" si="0"/>
        <v>2.5762511104530601E-2</v>
      </c>
      <c r="M14" s="43">
        <f t="shared" si="5"/>
        <v>6.45191193511008</v>
      </c>
      <c r="N14" s="29">
        <f t="shared" si="1"/>
        <v>9.0426413976902609</v>
      </c>
      <c r="O14" s="29">
        <f t="shared" si="2"/>
        <v>22.722534794196001</v>
      </c>
      <c r="P14" s="29">
        <f t="shared" si="3"/>
        <v>13.602605863192201</v>
      </c>
    </row>
    <row r="15" spans="1:25" s="29" customFormat="1" ht="12">
      <c r="A15" s="14">
        <v>7</v>
      </c>
      <c r="B15" s="15" t="s">
        <v>44</v>
      </c>
      <c r="C15" s="31" t="s">
        <v>45</v>
      </c>
      <c r="D15" s="14">
        <v>104</v>
      </c>
      <c r="E15" s="31"/>
      <c r="F15" s="14"/>
      <c r="G15" s="31"/>
      <c r="H15" s="14"/>
      <c r="I15" s="15">
        <v>104</v>
      </c>
      <c r="J15" s="17"/>
      <c r="K15" s="42">
        <f t="shared" si="4"/>
        <v>2.0084974893781402E-2</v>
      </c>
      <c r="L15" s="29">
        <f t="shared" si="0"/>
        <v>1.5398282499259701E-2</v>
      </c>
      <c r="M15" s="43">
        <f t="shared" si="5"/>
        <v>3.85631517960603</v>
      </c>
      <c r="N15" s="29">
        <f t="shared" si="1"/>
        <v>5.4047971572401501</v>
      </c>
      <c r="O15" s="29">
        <f t="shared" si="2"/>
        <v>13.581285164347101</v>
      </c>
      <c r="P15" s="29">
        <f t="shared" si="3"/>
        <v>8.1302931596091206</v>
      </c>
    </row>
    <row r="16" spans="1:25" s="28" customFormat="1" ht="12">
      <c r="A16" s="11">
        <v>11</v>
      </c>
      <c r="B16" s="24" t="s">
        <v>46</v>
      </c>
      <c r="C16" s="20" t="s">
        <v>47</v>
      </c>
      <c r="D16" s="11">
        <v>98</v>
      </c>
      <c r="E16" s="20" t="s">
        <v>48</v>
      </c>
      <c r="F16" s="11">
        <v>154</v>
      </c>
      <c r="G16" s="20" t="s">
        <v>49</v>
      </c>
      <c r="H16" s="11">
        <v>61</v>
      </c>
      <c r="I16" s="12">
        <v>313</v>
      </c>
      <c r="J16" s="21"/>
      <c r="K16" s="42">
        <f t="shared" si="4"/>
        <v>6.0448049439938201E-2</v>
      </c>
      <c r="L16" s="29">
        <f t="shared" si="0"/>
        <v>4.6342907906425798E-2</v>
      </c>
      <c r="M16" s="43">
        <f t="shared" si="5"/>
        <v>11.606025492468101</v>
      </c>
      <c r="N16" s="29">
        <f t="shared" si="1"/>
        <v>16.2663606751555</v>
      </c>
      <c r="O16" s="29">
        <f t="shared" si="2"/>
        <v>40.874444773467602</v>
      </c>
      <c r="P16" s="29">
        <f t="shared" si="3"/>
        <v>24.469055374592799</v>
      </c>
    </row>
    <row r="17" spans="1:16" s="28" customFormat="1" ht="12">
      <c r="A17" s="11">
        <v>12</v>
      </c>
      <c r="B17" s="19" t="s">
        <v>50</v>
      </c>
      <c r="C17" s="34" t="s">
        <v>51</v>
      </c>
      <c r="D17" s="12">
        <v>160</v>
      </c>
      <c r="E17" s="34" t="s">
        <v>52</v>
      </c>
      <c r="F17" s="12">
        <v>124</v>
      </c>
      <c r="G17" s="20"/>
      <c r="H17" s="11"/>
      <c r="I17" s="15">
        <v>284</v>
      </c>
      <c r="J17" s="21"/>
      <c r="K17" s="42">
        <f t="shared" si="4"/>
        <v>5.4847431440710699E-2</v>
      </c>
      <c r="L17" s="29">
        <f t="shared" si="0"/>
        <v>4.2049156055670701E-2</v>
      </c>
      <c r="M17" s="43">
        <f t="shared" si="5"/>
        <v>10.530706836616501</v>
      </c>
      <c r="N17" s="29">
        <f t="shared" si="1"/>
        <v>14.759253775540399</v>
      </c>
      <c r="O17" s="29">
        <f t="shared" si="2"/>
        <v>37.087355641101603</v>
      </c>
      <c r="P17" s="29">
        <f t="shared" si="3"/>
        <v>22.2019543973941</v>
      </c>
    </row>
    <row r="18" spans="1:16" s="28" customFormat="1" ht="12">
      <c r="A18" s="11">
        <v>13</v>
      </c>
      <c r="B18" s="12" t="s">
        <v>53</v>
      </c>
      <c r="C18" s="34" t="s">
        <v>54</v>
      </c>
      <c r="D18" s="12">
        <v>262</v>
      </c>
      <c r="E18" s="20"/>
      <c r="F18" s="11"/>
      <c r="G18" s="20"/>
      <c r="H18" s="11"/>
      <c r="I18" s="15">
        <v>262</v>
      </c>
      <c r="J18" s="21"/>
      <c r="K18" s="42">
        <f t="shared" si="4"/>
        <v>5.05986867516416E-2</v>
      </c>
      <c r="L18" s="29">
        <f t="shared" si="0"/>
        <v>3.8791827065442701E-2</v>
      </c>
      <c r="M18" s="43">
        <f t="shared" si="5"/>
        <v>9.7149478563151792</v>
      </c>
      <c r="N18" s="29">
        <f t="shared" si="1"/>
        <v>13.6159312999704</v>
      </c>
      <c r="O18" s="29">
        <f t="shared" si="2"/>
        <v>34.214391471720504</v>
      </c>
      <c r="P18" s="29">
        <f t="shared" si="3"/>
        <v>20.482084690553702</v>
      </c>
    </row>
    <row r="19" spans="1:16" s="28" customFormat="1" ht="12">
      <c r="A19" s="11">
        <v>14</v>
      </c>
      <c r="B19" s="19" t="s">
        <v>55</v>
      </c>
      <c r="C19" s="34" t="s">
        <v>56</v>
      </c>
      <c r="D19" s="12">
        <v>251</v>
      </c>
      <c r="E19" s="20"/>
      <c r="F19" s="11"/>
      <c r="G19" s="20"/>
      <c r="H19" s="11"/>
      <c r="I19" s="11">
        <v>251</v>
      </c>
      <c r="J19" s="21"/>
      <c r="K19" s="42">
        <f t="shared" si="4"/>
        <v>4.8474314407106998E-2</v>
      </c>
      <c r="L19" s="29">
        <f t="shared" si="0"/>
        <v>3.7163162570328701E-2</v>
      </c>
      <c r="M19" s="43">
        <f t="shared" si="5"/>
        <v>9.3070683661645397</v>
      </c>
      <c r="N19" s="29">
        <f t="shared" si="1"/>
        <v>13.044270062185401</v>
      </c>
      <c r="O19" s="29">
        <f t="shared" si="2"/>
        <v>32.777909387029901</v>
      </c>
      <c r="P19" s="29">
        <f t="shared" si="3"/>
        <v>19.622149837133499</v>
      </c>
    </row>
    <row r="20" spans="1:16" s="28" customFormat="1" ht="12">
      <c r="A20" s="11">
        <v>15</v>
      </c>
      <c r="B20" s="12" t="s">
        <v>57</v>
      </c>
      <c r="C20" s="34" t="s">
        <v>58</v>
      </c>
      <c r="D20" s="11">
        <v>261</v>
      </c>
      <c r="E20" s="20"/>
      <c r="F20" s="11"/>
      <c r="G20" s="20"/>
      <c r="H20" s="11"/>
      <c r="I20" s="15">
        <v>261</v>
      </c>
      <c r="J20" s="21"/>
      <c r="K20" s="42">
        <f t="shared" si="4"/>
        <v>5.04055619930475E-2</v>
      </c>
      <c r="L20" s="29">
        <f t="shared" si="0"/>
        <v>3.8643766656796003E-2</v>
      </c>
      <c r="M20" s="43">
        <f t="shared" si="5"/>
        <v>9.6778679026651204</v>
      </c>
      <c r="N20" s="29">
        <f t="shared" si="1"/>
        <v>13.5639620965354</v>
      </c>
      <c r="O20" s="29">
        <f t="shared" si="2"/>
        <v>34.083802191293998</v>
      </c>
      <c r="P20" s="29">
        <f t="shared" si="3"/>
        <v>20.4039087947883</v>
      </c>
    </row>
    <row r="21" spans="1:16" s="28" customFormat="1" ht="12">
      <c r="A21" s="11">
        <v>16</v>
      </c>
      <c r="B21" s="24" t="s">
        <v>59</v>
      </c>
      <c r="C21" s="20" t="s">
        <v>60</v>
      </c>
      <c r="D21" s="11">
        <v>66</v>
      </c>
      <c r="E21" s="20" t="s">
        <v>61</v>
      </c>
      <c r="F21" s="11">
        <v>192</v>
      </c>
      <c r="G21" s="20"/>
      <c r="H21" s="11"/>
      <c r="I21" s="14">
        <v>258</v>
      </c>
      <c r="J21" s="21"/>
      <c r="K21" s="42">
        <f t="shared" si="4"/>
        <v>4.9826187717265401E-2</v>
      </c>
      <c r="L21" s="29">
        <f t="shared" si="0"/>
        <v>3.8199585430855797E-2</v>
      </c>
      <c r="M21" s="43">
        <f t="shared" si="5"/>
        <v>9.5666280417149494</v>
      </c>
      <c r="N21" s="29">
        <f t="shared" si="1"/>
        <v>13.4080544862304</v>
      </c>
      <c r="O21" s="29">
        <f t="shared" si="2"/>
        <v>33.692034350014801</v>
      </c>
      <c r="P21" s="29">
        <f t="shared" si="3"/>
        <v>20.169381107491901</v>
      </c>
    </row>
    <row r="22" spans="1:16" s="28" customFormat="1" ht="12">
      <c r="A22" s="11">
        <v>18</v>
      </c>
      <c r="B22" s="12" t="s">
        <v>62</v>
      </c>
      <c r="C22" s="20" t="s">
        <v>63</v>
      </c>
      <c r="D22" s="11">
        <v>273</v>
      </c>
      <c r="E22" s="20"/>
      <c r="F22" s="11"/>
      <c r="G22" s="20"/>
      <c r="H22" s="11"/>
      <c r="I22" s="15">
        <v>274</v>
      </c>
      <c r="J22" s="21"/>
      <c r="K22" s="42">
        <f t="shared" si="4"/>
        <v>5.2916183854770198E-2</v>
      </c>
      <c r="L22" s="29">
        <f t="shared" si="0"/>
        <v>4.0568551969203399E-2</v>
      </c>
      <c r="M22" s="43">
        <f t="shared" si="5"/>
        <v>10.159907300115901</v>
      </c>
      <c r="N22" s="29">
        <f t="shared" si="1"/>
        <v>14.2395617411904</v>
      </c>
      <c r="O22" s="29">
        <f t="shared" si="2"/>
        <v>35.781462836837399</v>
      </c>
      <c r="P22" s="29">
        <f t="shared" si="3"/>
        <v>21.420195439739398</v>
      </c>
    </row>
    <row r="23" spans="1:16" s="28" customFormat="1" ht="12">
      <c r="A23" s="11">
        <v>20</v>
      </c>
      <c r="B23" s="19" t="s">
        <v>64</v>
      </c>
      <c r="C23" s="20" t="s">
        <v>65</v>
      </c>
      <c r="D23" s="11">
        <v>298</v>
      </c>
      <c r="E23" s="20"/>
      <c r="F23" s="11"/>
      <c r="G23" s="20"/>
      <c r="H23" s="11"/>
      <c r="I23" s="14">
        <v>298</v>
      </c>
      <c r="J23" s="21"/>
      <c r="K23" s="42">
        <f t="shared" si="4"/>
        <v>5.75511780610274E-2</v>
      </c>
      <c r="L23" s="29">
        <f t="shared" si="0"/>
        <v>4.4122001776724901E-2</v>
      </c>
      <c r="M23" s="43">
        <f t="shared" si="5"/>
        <v>11.049826187717301</v>
      </c>
      <c r="N23" s="29">
        <f t="shared" si="1"/>
        <v>15.486822623630401</v>
      </c>
      <c r="O23" s="29">
        <f t="shared" si="2"/>
        <v>38.915605567071403</v>
      </c>
      <c r="P23" s="29">
        <f t="shared" si="3"/>
        <v>23.296416938110699</v>
      </c>
    </row>
    <row r="24" spans="1:16" s="28" customFormat="1" ht="12">
      <c r="A24" s="11">
        <v>21</v>
      </c>
      <c r="B24" s="24" t="s">
        <v>66</v>
      </c>
      <c r="C24" s="24" t="s">
        <v>67</v>
      </c>
      <c r="D24" s="34">
        <v>111</v>
      </c>
      <c r="E24" s="24" t="s">
        <v>68</v>
      </c>
      <c r="F24" s="24" t="s">
        <v>69</v>
      </c>
      <c r="G24" s="24" t="s">
        <v>70</v>
      </c>
      <c r="H24" s="34">
        <v>43</v>
      </c>
      <c r="I24" s="15">
        <v>262</v>
      </c>
      <c r="J24" s="21"/>
      <c r="K24" s="42">
        <f t="shared" si="4"/>
        <v>5.05986867516416E-2</v>
      </c>
      <c r="L24" s="29">
        <f t="shared" si="0"/>
        <v>3.8791827065442701E-2</v>
      </c>
      <c r="M24" s="43">
        <f t="shared" si="5"/>
        <v>9.7149478563151792</v>
      </c>
      <c r="N24" s="29">
        <f t="shared" si="1"/>
        <v>13.6159312999704</v>
      </c>
      <c r="O24" s="29">
        <f t="shared" si="2"/>
        <v>34.214391471720504</v>
      </c>
      <c r="P24" s="29">
        <f t="shared" si="3"/>
        <v>20.482084690553702</v>
      </c>
    </row>
    <row r="25" spans="1:16" s="28" customFormat="1" ht="12">
      <c r="A25" s="11">
        <v>22</v>
      </c>
      <c r="B25" s="24" t="s">
        <v>71</v>
      </c>
      <c r="C25" s="20" t="s">
        <v>72</v>
      </c>
      <c r="D25" s="11">
        <v>227</v>
      </c>
      <c r="E25" s="20" t="s">
        <v>73</v>
      </c>
      <c r="F25" s="11">
        <v>62</v>
      </c>
      <c r="G25" s="20"/>
      <c r="H25" s="11"/>
      <c r="I25" s="12">
        <v>289</v>
      </c>
      <c r="J25" s="21"/>
      <c r="K25" s="42">
        <f t="shared" si="4"/>
        <v>5.5813055233680998E-2</v>
      </c>
      <c r="L25" s="29">
        <f t="shared" si="0"/>
        <v>4.2789458098904401E-2</v>
      </c>
      <c r="M25" s="43">
        <f t="shared" si="5"/>
        <v>10.716106604866701</v>
      </c>
      <c r="N25" s="29">
        <f t="shared" si="1"/>
        <v>15.0190997927154</v>
      </c>
      <c r="O25" s="29">
        <f t="shared" si="2"/>
        <v>37.740302043233598</v>
      </c>
      <c r="P25" s="29">
        <f t="shared" si="3"/>
        <v>22.592833876221501</v>
      </c>
    </row>
    <row r="26" spans="1:16" s="28" customFormat="1" ht="12">
      <c r="A26" s="11">
        <v>23</v>
      </c>
      <c r="B26" s="19" t="s">
        <v>74</v>
      </c>
      <c r="C26" s="34" t="s">
        <v>75</v>
      </c>
      <c r="D26" s="12">
        <v>162</v>
      </c>
      <c r="E26" s="20" t="s">
        <v>76</v>
      </c>
      <c r="F26" s="11">
        <v>104</v>
      </c>
      <c r="G26" s="20"/>
      <c r="H26" s="11"/>
      <c r="I26" s="12">
        <v>266</v>
      </c>
      <c r="J26" s="21"/>
      <c r="K26" s="42">
        <f t="shared" si="4"/>
        <v>5.1371185786017799E-2</v>
      </c>
      <c r="L26" s="29">
        <f t="shared" si="0"/>
        <v>3.9384068700029598E-2</v>
      </c>
      <c r="M26" s="43">
        <f t="shared" si="5"/>
        <v>9.8632676709154108</v>
      </c>
      <c r="N26" s="29">
        <f t="shared" si="1"/>
        <v>13.823808113710401</v>
      </c>
      <c r="O26" s="29">
        <f t="shared" si="2"/>
        <v>34.7367485934261</v>
      </c>
      <c r="P26" s="29">
        <f t="shared" si="3"/>
        <v>20.794788273615598</v>
      </c>
    </row>
    <row r="27" spans="1:16" s="28" customFormat="1" ht="12">
      <c r="A27" s="11">
        <v>24</v>
      </c>
      <c r="B27" s="19" t="s">
        <v>77</v>
      </c>
      <c r="C27" s="20" t="s">
        <v>78</v>
      </c>
      <c r="D27" s="11">
        <v>273</v>
      </c>
      <c r="E27" s="20"/>
      <c r="F27" s="11"/>
      <c r="G27" s="20"/>
      <c r="H27" s="11"/>
      <c r="I27" s="12">
        <v>273</v>
      </c>
      <c r="J27" s="21"/>
      <c r="K27" s="42">
        <f t="shared" si="4"/>
        <v>5.2723059096176098E-2</v>
      </c>
      <c r="L27" s="29">
        <f t="shared" si="0"/>
        <v>4.0420491560556701E-2</v>
      </c>
      <c r="M27" s="43">
        <f t="shared" si="5"/>
        <v>10.122827346465799</v>
      </c>
      <c r="N27" s="29">
        <f t="shared" si="1"/>
        <v>14.1875925377554</v>
      </c>
      <c r="O27" s="29">
        <f t="shared" si="2"/>
        <v>35.650873556411</v>
      </c>
      <c r="P27" s="29">
        <f t="shared" si="3"/>
        <v>21.342019543973901</v>
      </c>
    </row>
    <row r="28" spans="1:16" s="28" customFormat="1" ht="12">
      <c r="A28" s="36">
        <v>25</v>
      </c>
      <c r="B28" s="11" t="s">
        <v>79</v>
      </c>
      <c r="C28" s="34" t="s">
        <v>80</v>
      </c>
      <c r="D28" s="12" t="s">
        <v>81</v>
      </c>
      <c r="E28" s="37" t="s">
        <v>82</v>
      </c>
      <c r="F28" s="37">
        <v>59</v>
      </c>
      <c r="G28" s="37" t="s">
        <v>83</v>
      </c>
      <c r="H28" s="37">
        <v>37</v>
      </c>
      <c r="I28" s="44">
        <v>254</v>
      </c>
      <c r="J28" s="45"/>
      <c r="K28" s="42">
        <f t="shared" si="4"/>
        <v>4.9053688682889098E-2</v>
      </c>
      <c r="L28" s="29">
        <f t="shared" si="0"/>
        <v>3.7607343796268899E-2</v>
      </c>
      <c r="M28" s="43">
        <f t="shared" si="5"/>
        <v>9.4183082271147196</v>
      </c>
      <c r="N28" s="29">
        <f t="shared" si="1"/>
        <v>13.200177672490399</v>
      </c>
      <c r="O28" s="29">
        <f t="shared" si="2"/>
        <v>33.169677228309098</v>
      </c>
      <c r="P28" s="29">
        <f t="shared" si="3"/>
        <v>19.856677524430001</v>
      </c>
    </row>
    <row r="30" spans="1:16">
      <c r="G30" s="9" t="s">
        <v>84</v>
      </c>
      <c r="I30" s="9">
        <f>SUM(I9:I28)</f>
        <v>5178</v>
      </c>
    </row>
    <row r="31" spans="1:16">
      <c r="G31" s="9" t="s">
        <v>7</v>
      </c>
      <c r="I31" s="9">
        <f>SUM(I3:I28)</f>
        <v>6754</v>
      </c>
    </row>
  </sheetData>
  <autoFilter ref="A2:P28">
    <extLst/>
  </autoFilter>
  <mergeCells count="1">
    <mergeCell ref="A1:J1"/>
  </mergeCells>
  <phoneticPr fontId="5" type="noConversion"/>
  <pageMargins left="0.39305555555555599" right="0.39305555555555599" top="0.31388888888888899" bottom="0.31388888888888899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1"/>
  <sheetViews>
    <sheetView workbookViewId="0">
      <selection activeCell="O24" sqref="O24"/>
    </sheetView>
  </sheetViews>
  <sheetFormatPr defaultColWidth="9" defaultRowHeight="13.5"/>
  <cols>
    <col min="1" max="1" width="4.875" style="9" customWidth="1"/>
    <col min="2" max="2" width="7.25" style="9" customWidth="1"/>
    <col min="3" max="3" width="20.375" style="9" customWidth="1"/>
    <col min="4" max="4" width="4.875" style="9" customWidth="1"/>
    <col min="5" max="5" width="24.125" style="9" customWidth="1"/>
    <col min="6" max="6" width="6.375" style="9" customWidth="1"/>
    <col min="7" max="7" width="11.125" style="9" customWidth="1"/>
    <col min="8" max="8" width="4.875" style="9" customWidth="1"/>
    <col min="9" max="9" width="5.875" style="9" customWidth="1"/>
    <col min="10" max="10" width="18.625" style="10" customWidth="1"/>
    <col min="11" max="11" width="11" style="10" customWidth="1"/>
    <col min="12" max="13" width="11.125" style="9"/>
    <col min="14" max="14" width="7.5" style="9" customWidth="1"/>
    <col min="15" max="16" width="11.125" style="9"/>
  </cols>
  <sheetData>
    <row r="1" spans="1:16" ht="22.5">
      <c r="A1" s="50" t="s">
        <v>85</v>
      </c>
      <c r="B1" s="50"/>
      <c r="C1" s="51"/>
      <c r="D1" s="50"/>
      <c r="E1" s="51"/>
      <c r="F1" s="50"/>
      <c r="G1" s="51"/>
      <c r="H1" s="50"/>
      <c r="I1" s="50"/>
      <c r="J1" s="52"/>
      <c r="K1" s="27"/>
      <c r="M1" s="9">
        <v>192</v>
      </c>
      <c r="N1" s="9">
        <v>351</v>
      </c>
      <c r="O1" s="9">
        <v>882</v>
      </c>
      <c r="P1" s="9">
        <v>528</v>
      </c>
    </row>
    <row r="2" spans="1:16">
      <c r="A2" s="11" t="s">
        <v>1</v>
      </c>
      <c r="B2" s="12" t="s">
        <v>2</v>
      </c>
      <c r="C2" s="4" t="s">
        <v>7</v>
      </c>
      <c r="D2" s="4" t="s">
        <v>8</v>
      </c>
      <c r="E2" s="4" t="s">
        <v>9</v>
      </c>
      <c r="F2" s="13" t="s">
        <v>10</v>
      </c>
      <c r="G2" s="13" t="s">
        <v>11</v>
      </c>
      <c r="H2" s="13" t="s">
        <v>12</v>
      </c>
      <c r="I2" s="13" t="s">
        <v>13</v>
      </c>
      <c r="J2" s="13" t="s">
        <v>14</v>
      </c>
      <c r="K2"/>
      <c r="L2"/>
      <c r="M2"/>
      <c r="N2"/>
      <c r="O2"/>
      <c r="P2"/>
    </row>
    <row r="3" spans="1:16">
      <c r="A3" s="14">
        <v>2</v>
      </c>
      <c r="B3" s="15" t="s">
        <v>15</v>
      </c>
      <c r="C3" s="16">
        <v>328</v>
      </c>
      <c r="D3" s="17" t="s">
        <v>18</v>
      </c>
      <c r="E3" s="17"/>
      <c r="F3" s="18">
        <f t="shared" ref="F3:F28" si="0">C3/6754</f>
        <v>4.8563814036126703E-2</v>
      </c>
      <c r="G3" s="18"/>
      <c r="H3" s="18">
        <v>17</v>
      </c>
      <c r="I3" s="18">
        <v>43</v>
      </c>
      <c r="J3" s="18">
        <v>26</v>
      </c>
      <c r="K3"/>
      <c r="L3"/>
      <c r="M3"/>
      <c r="N3"/>
      <c r="O3"/>
      <c r="P3"/>
    </row>
    <row r="4" spans="1:16">
      <c r="A4" s="11">
        <v>8</v>
      </c>
      <c r="B4" s="19" t="s">
        <v>19</v>
      </c>
      <c r="C4" s="14">
        <v>313</v>
      </c>
      <c r="D4" s="17" t="s">
        <v>18</v>
      </c>
      <c r="E4" s="17"/>
      <c r="F4" s="18">
        <f t="shared" si="0"/>
        <v>4.6342907906425798E-2</v>
      </c>
      <c r="G4" s="13"/>
      <c r="H4" s="18">
        <v>16</v>
      </c>
      <c r="I4" s="18">
        <v>41</v>
      </c>
      <c r="J4" s="18">
        <v>24</v>
      </c>
      <c r="K4"/>
      <c r="L4"/>
      <c r="M4"/>
      <c r="N4"/>
      <c r="O4"/>
      <c r="P4"/>
    </row>
    <row r="5" spans="1:16">
      <c r="A5" s="11">
        <v>9</v>
      </c>
      <c r="B5" s="11" t="s">
        <v>21</v>
      </c>
      <c r="C5" s="16">
        <v>252</v>
      </c>
      <c r="D5" s="17" t="s">
        <v>18</v>
      </c>
      <c r="E5" s="17"/>
      <c r="F5" s="18">
        <f t="shared" si="0"/>
        <v>3.7311222978975399E-2</v>
      </c>
      <c r="G5" s="13"/>
      <c r="H5" s="18">
        <v>13</v>
      </c>
      <c r="I5" s="18">
        <v>33</v>
      </c>
      <c r="J5" s="18">
        <v>20</v>
      </c>
      <c r="K5"/>
      <c r="L5"/>
      <c r="M5"/>
      <c r="N5"/>
      <c r="O5"/>
      <c r="P5"/>
    </row>
    <row r="6" spans="1:16">
      <c r="A6" s="11">
        <v>10</v>
      </c>
      <c r="B6" s="20" t="s">
        <v>24</v>
      </c>
      <c r="C6" s="16">
        <v>265</v>
      </c>
      <c r="D6" s="17" t="s">
        <v>18</v>
      </c>
      <c r="E6" s="17"/>
      <c r="F6" s="18">
        <f t="shared" si="0"/>
        <v>3.92360082913829E-2</v>
      </c>
      <c r="G6" s="13"/>
      <c r="H6" s="18">
        <v>14</v>
      </c>
      <c r="I6" s="18">
        <v>34</v>
      </c>
      <c r="J6" s="18">
        <v>21</v>
      </c>
      <c r="K6"/>
      <c r="L6"/>
      <c r="M6"/>
      <c r="N6"/>
      <c r="O6"/>
      <c r="P6"/>
    </row>
    <row r="7" spans="1:16">
      <c r="A7" s="11">
        <v>17</v>
      </c>
      <c r="B7" s="11" t="s">
        <v>27</v>
      </c>
      <c r="C7" s="14">
        <v>177</v>
      </c>
      <c r="D7" s="17" t="s">
        <v>18</v>
      </c>
      <c r="E7" s="17"/>
      <c r="F7" s="18">
        <f t="shared" si="0"/>
        <v>2.62066923304708E-2</v>
      </c>
      <c r="G7" s="13"/>
      <c r="H7" s="18">
        <v>9</v>
      </c>
      <c r="I7" s="18">
        <v>23</v>
      </c>
      <c r="J7" s="18">
        <v>14</v>
      </c>
      <c r="K7"/>
      <c r="L7"/>
      <c r="M7"/>
      <c r="N7"/>
      <c r="O7"/>
      <c r="P7"/>
    </row>
    <row r="8" spans="1:16">
      <c r="A8" s="11">
        <v>19</v>
      </c>
      <c r="B8" s="11" t="s">
        <v>29</v>
      </c>
      <c r="C8" s="16">
        <v>241</v>
      </c>
      <c r="D8" s="17" t="s">
        <v>18</v>
      </c>
      <c r="E8" s="17"/>
      <c r="F8" s="18">
        <f t="shared" si="0"/>
        <v>3.5682558483861399E-2</v>
      </c>
      <c r="G8" s="13"/>
      <c r="H8" s="18">
        <v>13</v>
      </c>
      <c r="I8" s="18">
        <v>31</v>
      </c>
      <c r="J8" s="18">
        <v>19</v>
      </c>
      <c r="K8"/>
      <c r="L8"/>
      <c r="M8"/>
      <c r="N8"/>
      <c r="O8"/>
      <c r="P8"/>
    </row>
    <row r="9" spans="1:16">
      <c r="A9" s="11">
        <v>1</v>
      </c>
      <c r="B9" s="12" t="s">
        <v>31</v>
      </c>
      <c r="C9" s="15">
        <v>274</v>
      </c>
      <c r="D9" s="21"/>
      <c r="E9" s="21">
        <f t="shared" ref="E9:E28" si="1">C9/5178</f>
        <v>5.2916183854770198E-2</v>
      </c>
      <c r="F9" s="18">
        <f t="shared" si="0"/>
        <v>4.0568551969203399E-2</v>
      </c>
      <c r="G9" s="22">
        <v>10</v>
      </c>
      <c r="H9" s="18">
        <v>14</v>
      </c>
      <c r="I9" s="18">
        <v>36</v>
      </c>
      <c r="J9" s="18">
        <v>21</v>
      </c>
      <c r="K9"/>
      <c r="L9"/>
      <c r="M9"/>
      <c r="N9"/>
      <c r="O9"/>
      <c r="P9"/>
    </row>
    <row r="10" spans="1:16">
      <c r="A10" s="11">
        <v>3</v>
      </c>
      <c r="B10" s="11" t="s">
        <v>34</v>
      </c>
      <c r="C10" s="15">
        <v>230</v>
      </c>
      <c r="D10" s="21"/>
      <c r="E10" s="21">
        <f t="shared" si="1"/>
        <v>4.4418694476631902E-2</v>
      </c>
      <c r="F10" s="18">
        <f t="shared" si="0"/>
        <v>3.4053893988747398E-2</v>
      </c>
      <c r="G10" s="22">
        <v>8</v>
      </c>
      <c r="H10" s="18">
        <v>12</v>
      </c>
      <c r="I10" s="18">
        <v>30</v>
      </c>
      <c r="J10" s="18">
        <v>18</v>
      </c>
      <c r="K10"/>
      <c r="L10"/>
      <c r="M10"/>
      <c r="N10"/>
      <c r="O10"/>
      <c r="P10"/>
    </row>
    <row r="11" spans="1:16">
      <c r="A11" s="11">
        <v>4</v>
      </c>
      <c r="B11" s="11" t="s">
        <v>36</v>
      </c>
      <c r="C11" s="14">
        <v>292</v>
      </c>
      <c r="D11" s="21"/>
      <c r="E11" s="21">
        <f t="shared" si="1"/>
        <v>5.6392429509463098E-2</v>
      </c>
      <c r="F11" s="18">
        <f t="shared" si="0"/>
        <v>4.3233639324844503E-2</v>
      </c>
      <c r="G11" s="22">
        <v>11</v>
      </c>
      <c r="H11" s="18">
        <v>15</v>
      </c>
      <c r="I11" s="18">
        <v>38</v>
      </c>
      <c r="J11" s="18">
        <v>23</v>
      </c>
      <c r="K11"/>
      <c r="L11"/>
      <c r="M11"/>
      <c r="N11"/>
      <c r="O11"/>
      <c r="P11"/>
    </row>
    <row r="12" spans="1:16">
      <c r="A12" s="11">
        <v>5</v>
      </c>
      <c r="B12" s="12" t="s">
        <v>38</v>
      </c>
      <c r="C12" s="15">
        <v>265</v>
      </c>
      <c r="D12" s="21"/>
      <c r="E12" s="21">
        <f t="shared" si="1"/>
        <v>5.1178061027423699E-2</v>
      </c>
      <c r="F12" s="18">
        <f t="shared" si="0"/>
        <v>3.92360082913829E-2</v>
      </c>
      <c r="G12" s="22">
        <v>10</v>
      </c>
      <c r="H12" s="18">
        <v>14</v>
      </c>
      <c r="I12" s="18">
        <v>35</v>
      </c>
      <c r="J12" s="18">
        <v>21</v>
      </c>
      <c r="K12"/>
      <c r="L12"/>
      <c r="M12"/>
      <c r="N12"/>
      <c r="O12"/>
      <c r="P12"/>
    </row>
    <row r="13" spans="1:16">
      <c r="A13" s="11">
        <v>6</v>
      </c>
      <c r="B13" s="19" t="s">
        <v>40</v>
      </c>
      <c r="C13" s="11">
        <v>294</v>
      </c>
      <c r="D13" s="21"/>
      <c r="E13" s="21">
        <f t="shared" si="1"/>
        <v>5.6778679026651201E-2</v>
      </c>
      <c r="F13" s="18">
        <f t="shared" si="0"/>
        <v>4.3529760142138003E-2</v>
      </c>
      <c r="G13" s="22">
        <v>11</v>
      </c>
      <c r="H13" s="18">
        <v>15</v>
      </c>
      <c r="I13" s="18">
        <v>38</v>
      </c>
      <c r="J13" s="18">
        <v>23</v>
      </c>
      <c r="K13"/>
      <c r="L13"/>
      <c r="M13"/>
      <c r="N13"/>
      <c r="O13"/>
      <c r="P13"/>
    </row>
    <row r="14" spans="1:16">
      <c r="A14" s="14"/>
      <c r="B14" s="23" t="s">
        <v>42</v>
      </c>
      <c r="C14" s="14">
        <v>174</v>
      </c>
      <c r="D14" s="17"/>
      <c r="E14" s="21">
        <f t="shared" si="1"/>
        <v>3.3603707995365002E-2</v>
      </c>
      <c r="F14" s="18">
        <f t="shared" si="0"/>
        <v>2.5762511104530601E-2</v>
      </c>
      <c r="G14" s="22">
        <v>6</v>
      </c>
      <c r="H14" s="18">
        <v>9</v>
      </c>
      <c r="I14" s="18">
        <v>23</v>
      </c>
      <c r="J14" s="18">
        <v>14</v>
      </c>
      <c r="K14"/>
      <c r="L14"/>
      <c r="M14"/>
      <c r="N14"/>
      <c r="O14"/>
      <c r="P14"/>
    </row>
    <row r="15" spans="1:16">
      <c r="A15" s="14">
        <v>7</v>
      </c>
      <c r="B15" s="15" t="s">
        <v>44</v>
      </c>
      <c r="C15" s="15">
        <v>104</v>
      </c>
      <c r="D15" s="17"/>
      <c r="E15" s="21">
        <f t="shared" si="1"/>
        <v>2.0084974893781402E-2</v>
      </c>
      <c r="F15" s="18">
        <f t="shared" si="0"/>
        <v>1.5398282499259701E-2</v>
      </c>
      <c r="G15" s="22">
        <v>4</v>
      </c>
      <c r="H15" s="18">
        <v>5</v>
      </c>
      <c r="I15" s="18">
        <v>13</v>
      </c>
      <c r="J15" s="18">
        <v>8</v>
      </c>
      <c r="K15"/>
      <c r="L15"/>
      <c r="M15"/>
      <c r="N15"/>
      <c r="O15"/>
      <c r="P15"/>
    </row>
    <row r="16" spans="1:16">
      <c r="A16" s="11">
        <v>11</v>
      </c>
      <c r="B16" s="24" t="s">
        <v>46</v>
      </c>
      <c r="C16" s="12">
        <v>313</v>
      </c>
      <c r="D16" s="21"/>
      <c r="E16" s="21">
        <f t="shared" si="1"/>
        <v>6.0448049439938201E-2</v>
      </c>
      <c r="F16" s="18">
        <f t="shared" si="0"/>
        <v>4.6342907906425798E-2</v>
      </c>
      <c r="G16" s="22">
        <v>12</v>
      </c>
      <c r="H16" s="18">
        <v>16</v>
      </c>
      <c r="I16" s="18">
        <v>41</v>
      </c>
      <c r="J16" s="18">
        <v>24</v>
      </c>
      <c r="K16"/>
      <c r="L16"/>
      <c r="M16"/>
      <c r="N16"/>
      <c r="O16"/>
      <c r="P16"/>
    </row>
    <row r="17" spans="1:16">
      <c r="A17" s="11">
        <v>12</v>
      </c>
      <c r="B17" s="19" t="s">
        <v>50</v>
      </c>
      <c r="C17" s="15">
        <v>284</v>
      </c>
      <c r="D17" s="21"/>
      <c r="E17" s="21">
        <f t="shared" si="1"/>
        <v>5.4847431440710699E-2</v>
      </c>
      <c r="F17" s="18">
        <f t="shared" si="0"/>
        <v>4.2049156055670701E-2</v>
      </c>
      <c r="G17" s="22">
        <v>10</v>
      </c>
      <c r="H17" s="18">
        <v>15</v>
      </c>
      <c r="I17" s="18">
        <v>37</v>
      </c>
      <c r="J17" s="18">
        <v>22</v>
      </c>
      <c r="K17"/>
      <c r="L17"/>
      <c r="M17"/>
      <c r="N17"/>
      <c r="O17"/>
      <c r="P17"/>
    </row>
    <row r="18" spans="1:16">
      <c r="A18" s="11">
        <v>13</v>
      </c>
      <c r="B18" s="12" t="s">
        <v>53</v>
      </c>
      <c r="C18" s="15">
        <v>262</v>
      </c>
      <c r="D18" s="21"/>
      <c r="E18" s="21">
        <f t="shared" si="1"/>
        <v>5.05986867516416E-2</v>
      </c>
      <c r="F18" s="18">
        <f t="shared" si="0"/>
        <v>3.8791827065442701E-2</v>
      </c>
      <c r="G18" s="22">
        <v>10</v>
      </c>
      <c r="H18" s="18">
        <v>14</v>
      </c>
      <c r="I18" s="18">
        <v>34</v>
      </c>
      <c r="J18" s="18">
        <v>20</v>
      </c>
      <c r="K18"/>
      <c r="L18"/>
      <c r="M18"/>
      <c r="N18"/>
      <c r="O18"/>
      <c r="P18"/>
    </row>
    <row r="19" spans="1:16">
      <c r="A19" s="11">
        <v>14</v>
      </c>
      <c r="B19" s="19" t="s">
        <v>55</v>
      </c>
      <c r="C19" s="11">
        <v>251</v>
      </c>
      <c r="D19" s="21"/>
      <c r="E19" s="21">
        <f t="shared" si="1"/>
        <v>4.8474314407106998E-2</v>
      </c>
      <c r="F19" s="18">
        <f t="shared" si="0"/>
        <v>3.7163162570328701E-2</v>
      </c>
      <c r="G19" s="22">
        <v>9</v>
      </c>
      <c r="H19" s="18">
        <v>13</v>
      </c>
      <c r="I19" s="18">
        <v>33</v>
      </c>
      <c r="J19" s="18">
        <v>20</v>
      </c>
      <c r="K19"/>
      <c r="L19"/>
      <c r="M19"/>
      <c r="N19"/>
      <c r="O19"/>
      <c r="P19"/>
    </row>
    <row r="20" spans="1:16">
      <c r="A20" s="11">
        <v>15</v>
      </c>
      <c r="B20" s="12" t="s">
        <v>57</v>
      </c>
      <c r="C20" s="15">
        <v>261</v>
      </c>
      <c r="D20" s="21"/>
      <c r="E20" s="21">
        <f t="shared" si="1"/>
        <v>5.04055619930475E-2</v>
      </c>
      <c r="F20" s="18">
        <f t="shared" si="0"/>
        <v>3.8643766656796003E-2</v>
      </c>
      <c r="G20" s="22">
        <v>10</v>
      </c>
      <c r="H20" s="18">
        <v>14</v>
      </c>
      <c r="I20" s="18">
        <v>34</v>
      </c>
      <c r="J20" s="18">
        <v>20</v>
      </c>
      <c r="K20"/>
      <c r="L20"/>
      <c r="M20"/>
      <c r="N20"/>
      <c r="O20"/>
      <c r="P20"/>
    </row>
    <row r="21" spans="1:16">
      <c r="A21" s="11">
        <v>16</v>
      </c>
      <c r="B21" s="24" t="s">
        <v>59</v>
      </c>
      <c r="C21" s="14">
        <v>258</v>
      </c>
      <c r="D21" s="21"/>
      <c r="E21" s="21">
        <f t="shared" si="1"/>
        <v>4.9826187717265401E-2</v>
      </c>
      <c r="F21" s="18">
        <f t="shared" si="0"/>
        <v>3.8199585430855797E-2</v>
      </c>
      <c r="G21" s="22">
        <v>10</v>
      </c>
      <c r="H21" s="18">
        <v>13</v>
      </c>
      <c r="I21" s="18">
        <v>34</v>
      </c>
      <c r="J21" s="18">
        <v>20</v>
      </c>
      <c r="K21"/>
      <c r="L21"/>
      <c r="M21"/>
      <c r="N21"/>
      <c r="O21"/>
      <c r="P21"/>
    </row>
    <row r="22" spans="1:16">
      <c r="A22" s="11">
        <v>18</v>
      </c>
      <c r="B22" s="12" t="s">
        <v>62</v>
      </c>
      <c r="C22" s="15">
        <v>274</v>
      </c>
      <c r="D22" s="21"/>
      <c r="E22" s="21">
        <f t="shared" si="1"/>
        <v>5.2916183854770198E-2</v>
      </c>
      <c r="F22" s="18">
        <f t="shared" si="0"/>
        <v>4.0568551969203399E-2</v>
      </c>
      <c r="G22" s="22">
        <v>10</v>
      </c>
      <c r="H22" s="18">
        <v>14</v>
      </c>
      <c r="I22" s="18">
        <v>36</v>
      </c>
      <c r="J22" s="18">
        <v>21</v>
      </c>
      <c r="K22"/>
      <c r="L22"/>
      <c r="M22"/>
      <c r="N22"/>
      <c r="O22"/>
      <c r="P22"/>
    </row>
    <row r="23" spans="1:16">
      <c r="A23" s="11">
        <v>20</v>
      </c>
      <c r="B23" s="19" t="s">
        <v>64</v>
      </c>
      <c r="C23" s="14">
        <v>298</v>
      </c>
      <c r="D23" s="21"/>
      <c r="E23" s="21">
        <f t="shared" si="1"/>
        <v>5.75511780610274E-2</v>
      </c>
      <c r="F23" s="18">
        <f t="shared" si="0"/>
        <v>4.4122001776724901E-2</v>
      </c>
      <c r="G23" s="22">
        <v>11</v>
      </c>
      <c r="H23" s="18">
        <v>16</v>
      </c>
      <c r="I23" s="18">
        <v>39</v>
      </c>
      <c r="J23" s="18">
        <v>23</v>
      </c>
      <c r="K23"/>
      <c r="L23"/>
      <c r="M23"/>
      <c r="N23"/>
      <c r="O23"/>
      <c r="P23"/>
    </row>
    <row r="24" spans="1:16">
      <c r="A24" s="11">
        <v>21</v>
      </c>
      <c r="B24" s="24" t="s">
        <v>66</v>
      </c>
      <c r="C24" s="15">
        <v>262</v>
      </c>
      <c r="D24" s="21"/>
      <c r="E24" s="21">
        <f t="shared" si="1"/>
        <v>5.05986867516416E-2</v>
      </c>
      <c r="F24" s="18">
        <f t="shared" si="0"/>
        <v>3.8791827065442701E-2</v>
      </c>
      <c r="G24" s="22">
        <v>10</v>
      </c>
      <c r="H24" s="18">
        <v>14</v>
      </c>
      <c r="I24" s="18">
        <v>34</v>
      </c>
      <c r="J24" s="18">
        <v>21</v>
      </c>
      <c r="K24"/>
      <c r="L24"/>
      <c r="M24"/>
      <c r="N24"/>
      <c r="O24"/>
      <c r="P24"/>
    </row>
    <row r="25" spans="1:16">
      <c r="A25" s="11">
        <v>22</v>
      </c>
      <c r="B25" s="24" t="s">
        <v>71</v>
      </c>
      <c r="C25" s="12">
        <v>289</v>
      </c>
      <c r="D25" s="21"/>
      <c r="E25" s="21">
        <f t="shared" si="1"/>
        <v>5.5813055233680998E-2</v>
      </c>
      <c r="F25" s="18">
        <f t="shared" si="0"/>
        <v>4.2789458098904401E-2</v>
      </c>
      <c r="G25" s="22">
        <v>11</v>
      </c>
      <c r="H25" s="18">
        <v>15</v>
      </c>
      <c r="I25" s="18">
        <v>38</v>
      </c>
      <c r="J25" s="18">
        <v>23</v>
      </c>
      <c r="K25"/>
      <c r="L25"/>
      <c r="M25"/>
      <c r="N25"/>
      <c r="O25"/>
      <c r="P25"/>
    </row>
    <row r="26" spans="1:16">
      <c r="A26" s="11">
        <v>23</v>
      </c>
      <c r="B26" s="19" t="s">
        <v>74</v>
      </c>
      <c r="C26" s="12">
        <v>266</v>
      </c>
      <c r="D26" s="21"/>
      <c r="E26" s="21">
        <f t="shared" si="1"/>
        <v>5.1371185786017799E-2</v>
      </c>
      <c r="F26" s="18">
        <f t="shared" si="0"/>
        <v>3.9384068700029598E-2</v>
      </c>
      <c r="G26" s="22">
        <v>10</v>
      </c>
      <c r="H26" s="18">
        <v>14</v>
      </c>
      <c r="I26" s="18">
        <v>35</v>
      </c>
      <c r="J26" s="18">
        <v>21</v>
      </c>
      <c r="K26"/>
      <c r="L26"/>
      <c r="M26"/>
      <c r="N26"/>
      <c r="O26"/>
      <c r="P26"/>
    </row>
    <row r="27" spans="1:16">
      <c r="A27" s="11">
        <v>24</v>
      </c>
      <c r="B27" s="19" t="s">
        <v>77</v>
      </c>
      <c r="C27" s="12">
        <v>273</v>
      </c>
      <c r="D27" s="21"/>
      <c r="E27" s="21">
        <f t="shared" si="1"/>
        <v>5.2723059096176098E-2</v>
      </c>
      <c r="F27" s="18">
        <f t="shared" si="0"/>
        <v>4.0420491560556701E-2</v>
      </c>
      <c r="G27" s="22">
        <v>10</v>
      </c>
      <c r="H27" s="18">
        <v>14</v>
      </c>
      <c r="I27" s="18">
        <v>36</v>
      </c>
      <c r="J27" s="18">
        <v>21</v>
      </c>
      <c r="K27"/>
      <c r="L27"/>
      <c r="M27"/>
      <c r="N27"/>
      <c r="O27"/>
      <c r="P27"/>
    </row>
    <row r="28" spans="1:16">
      <c r="A28" s="11">
        <v>25</v>
      </c>
      <c r="B28" s="11" t="s">
        <v>79</v>
      </c>
      <c r="C28" s="14">
        <v>254</v>
      </c>
      <c r="D28" s="21"/>
      <c r="E28" s="21">
        <f t="shared" si="1"/>
        <v>4.9053688682889098E-2</v>
      </c>
      <c r="F28" s="18">
        <f t="shared" si="0"/>
        <v>3.7607343796268899E-2</v>
      </c>
      <c r="G28" s="22">
        <v>9</v>
      </c>
      <c r="H28" s="18">
        <v>13</v>
      </c>
      <c r="I28" s="18">
        <v>33</v>
      </c>
      <c r="J28" s="18">
        <v>20</v>
      </c>
      <c r="K28"/>
      <c r="L28"/>
      <c r="M28"/>
      <c r="N28"/>
      <c r="O28"/>
      <c r="P28"/>
    </row>
    <row r="29" spans="1:16">
      <c r="A29" s="25"/>
      <c r="B29" s="25"/>
      <c r="C29" s="25"/>
      <c r="D29" s="25"/>
      <c r="E29" s="25"/>
      <c r="F29" s="25"/>
      <c r="G29" s="25">
        <f>SUM(G9:G28)</f>
        <v>192</v>
      </c>
      <c r="H29" s="25">
        <f>SUM(H3:H28)</f>
        <v>351</v>
      </c>
      <c r="I29" s="25">
        <f>SUM(I3:I28)</f>
        <v>882</v>
      </c>
      <c r="J29" s="25">
        <f>SUM(J3:J28)</f>
        <v>528</v>
      </c>
    </row>
    <row r="30" spans="1:16">
      <c r="B30" s="9" t="s">
        <v>84</v>
      </c>
      <c r="C30" s="26">
        <v>5178</v>
      </c>
    </row>
    <row r="31" spans="1:16">
      <c r="B31" s="9" t="s">
        <v>7</v>
      </c>
      <c r="C31" s="26">
        <v>6754</v>
      </c>
    </row>
  </sheetData>
  <mergeCells count="1">
    <mergeCell ref="A1:J1"/>
  </mergeCells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M22" sqref="M22"/>
    </sheetView>
  </sheetViews>
  <sheetFormatPr defaultColWidth="9" defaultRowHeight="13.5"/>
  <cols>
    <col min="1" max="1" width="4.75" style="1" bestFit="1" customWidth="1"/>
    <col min="2" max="3" width="6.375" style="1" bestFit="1" customWidth="1"/>
    <col min="4" max="8" width="4.75" style="1" bestFit="1" customWidth="1"/>
    <col min="9" max="16384" width="9" style="1"/>
  </cols>
  <sheetData>
    <row r="1" spans="1:8" ht="14.25">
      <c r="A1" s="53" t="s">
        <v>85</v>
      </c>
      <c r="B1" s="53"/>
      <c r="C1" s="54"/>
      <c r="D1" s="53"/>
      <c r="E1" s="54"/>
      <c r="F1" s="53"/>
      <c r="G1" s="53"/>
      <c r="H1" s="55"/>
    </row>
    <row r="2" spans="1:8">
      <c r="A2" s="2" t="s">
        <v>1</v>
      </c>
      <c r="B2" s="3" t="s">
        <v>2</v>
      </c>
      <c r="C2" s="4" t="s">
        <v>7</v>
      </c>
      <c r="D2" s="4" t="s">
        <v>8</v>
      </c>
      <c r="E2" s="2" t="s">
        <v>11</v>
      </c>
      <c r="F2" s="2" t="s">
        <v>12</v>
      </c>
      <c r="G2" s="2" t="s">
        <v>13</v>
      </c>
      <c r="H2" s="2" t="s">
        <v>14</v>
      </c>
    </row>
    <row r="3" spans="1:8">
      <c r="A3" s="2">
        <v>1</v>
      </c>
      <c r="B3" s="3" t="s">
        <v>15</v>
      </c>
      <c r="C3" s="5">
        <v>328</v>
      </c>
      <c r="D3" s="6" t="s">
        <v>18</v>
      </c>
      <c r="E3" s="2"/>
      <c r="F3" s="2">
        <v>17</v>
      </c>
      <c r="G3" s="2">
        <v>43</v>
      </c>
      <c r="H3" s="2">
        <v>26</v>
      </c>
    </row>
    <row r="4" spans="1:8">
      <c r="A4" s="2">
        <v>2</v>
      </c>
      <c r="B4" s="7" t="s">
        <v>19</v>
      </c>
      <c r="C4" s="2">
        <v>313</v>
      </c>
      <c r="D4" s="6" t="s">
        <v>18</v>
      </c>
      <c r="E4" s="2"/>
      <c r="F4" s="2">
        <v>16</v>
      </c>
      <c r="G4" s="2">
        <v>41</v>
      </c>
      <c r="H4" s="2">
        <v>24</v>
      </c>
    </row>
    <row r="5" spans="1:8">
      <c r="A5" s="2">
        <v>3</v>
      </c>
      <c r="B5" s="2" t="s">
        <v>21</v>
      </c>
      <c r="C5" s="5">
        <v>252</v>
      </c>
      <c r="D5" s="6" t="s">
        <v>18</v>
      </c>
      <c r="E5" s="2"/>
      <c r="F5" s="2">
        <v>13</v>
      </c>
      <c r="G5" s="2">
        <v>33</v>
      </c>
      <c r="H5" s="2">
        <v>20</v>
      </c>
    </row>
    <row r="6" spans="1:8">
      <c r="A6" s="2">
        <v>4</v>
      </c>
      <c r="B6" s="6" t="s">
        <v>24</v>
      </c>
      <c r="C6" s="5">
        <v>265</v>
      </c>
      <c r="D6" s="6" t="s">
        <v>18</v>
      </c>
      <c r="E6" s="2"/>
      <c r="F6" s="2">
        <v>14</v>
      </c>
      <c r="G6" s="2">
        <v>34</v>
      </c>
      <c r="H6" s="2">
        <v>21</v>
      </c>
    </row>
    <row r="7" spans="1:8">
      <c r="A7" s="2">
        <v>5</v>
      </c>
      <c r="B7" s="2" t="s">
        <v>27</v>
      </c>
      <c r="C7" s="2">
        <v>177</v>
      </c>
      <c r="D7" s="6" t="s">
        <v>18</v>
      </c>
      <c r="E7" s="2"/>
      <c r="F7" s="2">
        <v>9</v>
      </c>
      <c r="G7" s="2">
        <v>23</v>
      </c>
      <c r="H7" s="2">
        <v>14</v>
      </c>
    </row>
    <row r="8" spans="1:8">
      <c r="A8" s="2">
        <v>6</v>
      </c>
      <c r="B8" s="2" t="s">
        <v>29</v>
      </c>
      <c r="C8" s="5">
        <v>241</v>
      </c>
      <c r="D8" s="6" t="s">
        <v>18</v>
      </c>
      <c r="E8" s="2"/>
      <c r="F8" s="2">
        <v>13</v>
      </c>
      <c r="G8" s="2">
        <v>31</v>
      </c>
      <c r="H8" s="2">
        <v>19</v>
      </c>
    </row>
    <row r="9" spans="1:8">
      <c r="A9" s="2">
        <v>7</v>
      </c>
      <c r="B9" s="3" t="s">
        <v>31</v>
      </c>
      <c r="C9" s="3">
        <v>274</v>
      </c>
      <c r="D9" s="6"/>
      <c r="E9" s="2">
        <v>10</v>
      </c>
      <c r="F9" s="2">
        <v>14</v>
      </c>
      <c r="G9" s="2">
        <v>36</v>
      </c>
      <c r="H9" s="2">
        <v>21</v>
      </c>
    </row>
    <row r="10" spans="1:8">
      <c r="A10" s="2">
        <v>8</v>
      </c>
      <c r="B10" s="2" t="s">
        <v>34</v>
      </c>
      <c r="C10" s="3">
        <v>230</v>
      </c>
      <c r="D10" s="6"/>
      <c r="E10" s="2">
        <v>8</v>
      </c>
      <c r="F10" s="2">
        <v>12</v>
      </c>
      <c r="G10" s="2">
        <v>30</v>
      </c>
      <c r="H10" s="2">
        <v>18</v>
      </c>
    </row>
    <row r="11" spans="1:8">
      <c r="A11" s="2">
        <v>9</v>
      </c>
      <c r="B11" s="2" t="s">
        <v>36</v>
      </c>
      <c r="C11" s="2">
        <v>292</v>
      </c>
      <c r="D11" s="6"/>
      <c r="E11" s="2">
        <v>11</v>
      </c>
      <c r="F11" s="2">
        <v>15</v>
      </c>
      <c r="G11" s="2">
        <v>38</v>
      </c>
      <c r="H11" s="2">
        <v>23</v>
      </c>
    </row>
    <row r="12" spans="1:8">
      <c r="A12" s="2">
        <v>10</v>
      </c>
      <c r="B12" s="3" t="s">
        <v>38</v>
      </c>
      <c r="C12" s="3">
        <v>265</v>
      </c>
      <c r="D12" s="6"/>
      <c r="E12" s="2">
        <v>10</v>
      </c>
      <c r="F12" s="2">
        <v>14</v>
      </c>
      <c r="G12" s="2">
        <v>35</v>
      </c>
      <c r="H12" s="2">
        <v>21</v>
      </c>
    </row>
    <row r="13" spans="1:8">
      <c r="A13" s="2">
        <v>11</v>
      </c>
      <c r="B13" s="7" t="s">
        <v>40</v>
      </c>
      <c r="C13" s="2">
        <v>294</v>
      </c>
      <c r="D13" s="6"/>
      <c r="E13" s="2">
        <v>11</v>
      </c>
      <c r="F13" s="2">
        <v>15</v>
      </c>
      <c r="G13" s="2">
        <v>38</v>
      </c>
      <c r="H13" s="2">
        <v>23</v>
      </c>
    </row>
    <row r="14" spans="1:8">
      <c r="A14" s="2">
        <v>12</v>
      </c>
      <c r="B14" s="7" t="s">
        <v>42</v>
      </c>
      <c r="C14" s="2">
        <v>174</v>
      </c>
      <c r="D14" s="6"/>
      <c r="E14" s="2">
        <v>6</v>
      </c>
      <c r="F14" s="2">
        <v>9</v>
      </c>
      <c r="G14" s="2">
        <v>23</v>
      </c>
      <c r="H14" s="2">
        <v>14</v>
      </c>
    </row>
    <row r="15" spans="1:8">
      <c r="A15" s="2">
        <v>13</v>
      </c>
      <c r="B15" s="3" t="s">
        <v>44</v>
      </c>
      <c r="C15" s="3">
        <v>104</v>
      </c>
      <c r="D15" s="6"/>
      <c r="E15" s="2">
        <v>4</v>
      </c>
      <c r="F15" s="2">
        <v>5</v>
      </c>
      <c r="G15" s="2">
        <v>13</v>
      </c>
      <c r="H15" s="2">
        <v>8</v>
      </c>
    </row>
    <row r="16" spans="1:8">
      <c r="A16" s="2">
        <v>14</v>
      </c>
      <c r="B16" s="8" t="s">
        <v>46</v>
      </c>
      <c r="C16" s="3">
        <v>313</v>
      </c>
      <c r="D16" s="6"/>
      <c r="E16" s="2">
        <v>12</v>
      </c>
      <c r="F16" s="2">
        <v>16</v>
      </c>
      <c r="G16" s="2">
        <v>41</v>
      </c>
      <c r="H16" s="2">
        <v>24</v>
      </c>
    </row>
    <row r="17" spans="1:8">
      <c r="A17" s="2">
        <v>15</v>
      </c>
      <c r="B17" s="7" t="s">
        <v>50</v>
      </c>
      <c r="C17" s="3">
        <v>284</v>
      </c>
      <c r="D17" s="6"/>
      <c r="E17" s="2">
        <v>10</v>
      </c>
      <c r="F17" s="2">
        <v>15</v>
      </c>
      <c r="G17" s="2">
        <v>37</v>
      </c>
      <c r="H17" s="2">
        <v>22</v>
      </c>
    </row>
    <row r="18" spans="1:8">
      <c r="A18" s="2">
        <v>16</v>
      </c>
      <c r="B18" s="3" t="s">
        <v>53</v>
      </c>
      <c r="C18" s="3">
        <v>262</v>
      </c>
      <c r="D18" s="6"/>
      <c r="E18" s="2">
        <v>10</v>
      </c>
      <c r="F18" s="2">
        <v>14</v>
      </c>
      <c r="G18" s="2">
        <v>34</v>
      </c>
      <c r="H18" s="2">
        <v>20</v>
      </c>
    </row>
    <row r="19" spans="1:8">
      <c r="A19" s="2">
        <v>17</v>
      </c>
      <c r="B19" s="7" t="s">
        <v>55</v>
      </c>
      <c r="C19" s="2">
        <v>251</v>
      </c>
      <c r="D19" s="6"/>
      <c r="E19" s="2">
        <v>9</v>
      </c>
      <c r="F19" s="2">
        <v>13</v>
      </c>
      <c r="G19" s="2">
        <v>33</v>
      </c>
      <c r="H19" s="2">
        <v>20</v>
      </c>
    </row>
    <row r="20" spans="1:8">
      <c r="A20" s="2">
        <v>18</v>
      </c>
      <c r="B20" s="3" t="s">
        <v>57</v>
      </c>
      <c r="C20" s="3">
        <v>261</v>
      </c>
      <c r="D20" s="6"/>
      <c r="E20" s="2">
        <v>10</v>
      </c>
      <c r="F20" s="2">
        <v>14</v>
      </c>
      <c r="G20" s="2">
        <v>34</v>
      </c>
      <c r="H20" s="2">
        <v>20</v>
      </c>
    </row>
    <row r="21" spans="1:8">
      <c r="A21" s="2">
        <v>19</v>
      </c>
      <c r="B21" s="8" t="s">
        <v>59</v>
      </c>
      <c r="C21" s="2">
        <v>258</v>
      </c>
      <c r="D21" s="6"/>
      <c r="E21" s="2">
        <v>10</v>
      </c>
      <c r="F21" s="2">
        <v>13</v>
      </c>
      <c r="G21" s="2">
        <v>34</v>
      </c>
      <c r="H21" s="2">
        <v>20</v>
      </c>
    </row>
    <row r="22" spans="1:8">
      <c r="A22" s="2">
        <v>20</v>
      </c>
      <c r="B22" s="3" t="s">
        <v>62</v>
      </c>
      <c r="C22" s="3">
        <v>274</v>
      </c>
      <c r="D22" s="6"/>
      <c r="E22" s="2">
        <v>10</v>
      </c>
      <c r="F22" s="2">
        <v>14</v>
      </c>
      <c r="G22" s="2">
        <v>36</v>
      </c>
      <c r="H22" s="2">
        <v>21</v>
      </c>
    </row>
    <row r="23" spans="1:8">
      <c r="A23" s="2">
        <v>21</v>
      </c>
      <c r="B23" s="7" t="s">
        <v>64</v>
      </c>
      <c r="C23" s="2">
        <v>298</v>
      </c>
      <c r="D23" s="6"/>
      <c r="E23" s="2">
        <v>11</v>
      </c>
      <c r="F23" s="2">
        <v>16</v>
      </c>
      <c r="G23" s="2">
        <v>39</v>
      </c>
      <c r="H23" s="2">
        <v>23</v>
      </c>
    </row>
    <row r="24" spans="1:8">
      <c r="A24" s="2">
        <v>22</v>
      </c>
      <c r="B24" s="8" t="s">
        <v>66</v>
      </c>
      <c r="C24" s="3">
        <v>262</v>
      </c>
      <c r="D24" s="6"/>
      <c r="E24" s="2">
        <v>10</v>
      </c>
      <c r="F24" s="2">
        <v>14</v>
      </c>
      <c r="G24" s="2">
        <v>34</v>
      </c>
      <c r="H24" s="2">
        <v>21</v>
      </c>
    </row>
    <row r="25" spans="1:8">
      <c r="A25" s="2">
        <v>23</v>
      </c>
      <c r="B25" s="8" t="s">
        <v>71</v>
      </c>
      <c r="C25" s="3">
        <v>289</v>
      </c>
      <c r="D25" s="6"/>
      <c r="E25" s="2">
        <v>11</v>
      </c>
      <c r="F25" s="2">
        <v>15</v>
      </c>
      <c r="G25" s="2">
        <v>38</v>
      </c>
      <c r="H25" s="2">
        <v>23</v>
      </c>
    </row>
    <row r="26" spans="1:8">
      <c r="A26" s="2">
        <v>24</v>
      </c>
      <c r="B26" s="7" t="s">
        <v>74</v>
      </c>
      <c r="C26" s="3">
        <v>266</v>
      </c>
      <c r="D26" s="6"/>
      <c r="E26" s="2">
        <v>10</v>
      </c>
      <c r="F26" s="2">
        <v>14</v>
      </c>
      <c r="G26" s="2">
        <v>35</v>
      </c>
      <c r="H26" s="2">
        <v>21</v>
      </c>
    </row>
    <row r="27" spans="1:8">
      <c r="A27" s="2">
        <v>25</v>
      </c>
      <c r="B27" s="7" t="s">
        <v>77</v>
      </c>
      <c r="C27" s="3">
        <v>273</v>
      </c>
      <c r="D27" s="6"/>
      <c r="E27" s="2">
        <v>10</v>
      </c>
      <c r="F27" s="2">
        <v>14</v>
      </c>
      <c r="G27" s="2">
        <v>36</v>
      </c>
      <c r="H27" s="2">
        <v>21</v>
      </c>
    </row>
    <row r="28" spans="1:8">
      <c r="A28" s="2">
        <v>26</v>
      </c>
      <c r="B28" s="2" t="s">
        <v>79</v>
      </c>
      <c r="C28" s="2">
        <v>254</v>
      </c>
      <c r="D28" s="6"/>
      <c r="E28" s="2">
        <v>9</v>
      </c>
      <c r="F28" s="2">
        <v>13</v>
      </c>
      <c r="G28" s="2">
        <v>33</v>
      </c>
      <c r="H28" s="2">
        <v>20</v>
      </c>
    </row>
  </sheetData>
  <mergeCells count="1">
    <mergeCell ref="A1:H1"/>
  </mergeCells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陈宣君</cp:lastModifiedBy>
  <dcterms:created xsi:type="dcterms:W3CDTF">2018-08-27T05:09:00Z</dcterms:created>
  <dcterms:modified xsi:type="dcterms:W3CDTF">2018-09-27T00:33:28Z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